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225" windowHeight="95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<sst xmlns="http://schemas.openxmlformats.org/spreadsheetml/2006/main" count="27" uniqueCount="27">
  <si>
    <t>Share Exchange Ratio</t>
  </si>
  <si>
    <t>New Shares Issued by Acquirer</t>
  </si>
  <si>
    <t xml:space="preserve">     Acquirer Equity Per Target Share</t>
  </si>
  <si>
    <t>Composition of Purchase Price Per Target Share</t>
  </si>
  <si>
    <t>Acquirer Deal Terms and Data</t>
  </si>
  <si>
    <t>Target Data</t>
  </si>
  <si>
    <t>SECCOMP</t>
  </si>
  <si>
    <t>Acquirer Shares Outstanding, Pre-Closing (MM)</t>
  </si>
  <si>
    <t>M&amp;A: Private Acquisition Offers</t>
  </si>
  <si>
    <t>Cash Percentage</t>
  </si>
  <si>
    <t>Equity Percentage</t>
  </si>
  <si>
    <t>Acquirer Share Price</t>
  </si>
  <si>
    <t>Target Share Price</t>
  </si>
  <si>
    <t>PV of Net Synergy ($MM)</t>
  </si>
  <si>
    <t>Target Shares Outstanding (MM)</t>
  </si>
  <si>
    <t>% Synergy with Target</t>
  </si>
  <si>
    <t>Minimum Offer Price ($MM)</t>
  </si>
  <si>
    <t>Maximum Offer Price ($MM)</t>
  </si>
  <si>
    <t>Initial Offer Price ($MM)</t>
  </si>
  <si>
    <t xml:space="preserve">     Acquirer Shareholders</t>
  </si>
  <si>
    <t xml:space="preserve">     Target Shareholders</t>
  </si>
  <si>
    <t xml:space="preserve">Ownership of New Firm </t>
  </si>
  <si>
    <t>Acquirer Shares Outstanding, Post-Closing (MM)</t>
  </si>
  <si>
    <t>Purchase Price Premium Per Share</t>
  </si>
  <si>
    <t>Initial Offer Price Per Share</t>
  </si>
  <si>
    <t xml:space="preserve">     Cash Per Target Share</t>
  </si>
  <si>
    <t>Acquisition Deal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</si>
</sst>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[$$-409]#,##0"/>
    <numFmt numFmtId="174" formatCode="[$$-409]#,##0.00"/>
  </numFmts>
  <fonts count="43">
    <font>
      <sz val="10"/>
      <name val="Arial"/>
      <family val="0"/>
    </font>
    <font>
      <sz val="8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b/>
      <sz val="12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FFFF"/>
      <name val="Arial"/>
      <family val="2"/>
    </font>
    <font>
      <b/>
      <sz val="12"/>
      <color rgb="FFFFFFFF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66FF"/>
        <bgColor indexed="64"/>
      </patternFill>
    </fill>
    <fill>
      <patternFill patternType="solid">
        <fgColor rgb="FFCCCCFF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 applyBorder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NumberFormat="1" applyFill="1" applyAlignment="1">
      <alignment/>
    </xf>
    <xf numFmtId="0" fontId="2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33" borderId="0" xfId="0" applyFont="1" applyFill="1" applyAlignment="1">
      <alignment/>
    </xf>
    <xf numFmtId="1" fontId="0" fillId="0" borderId="0" xfId="0" applyNumberFormat="1" applyFont="1" applyFill="1" applyAlignment="1">
      <alignment/>
    </xf>
    <xf numFmtId="2" fontId="0" fillId="0" borderId="0" xfId="0" applyNumberFormat="1" applyFont="1" applyFill="1" applyAlignment="1">
      <alignment/>
    </xf>
    <xf numFmtId="0" fontId="4" fillId="33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9" fontId="41" fillId="34" borderId="0" xfId="0" applyNumberFormat="1" applyFont="1" applyFill="1" applyAlignment="1">
      <alignment/>
    </xf>
    <xf numFmtId="1" fontId="41" fillId="35" borderId="0" xfId="0" applyNumberFormat="1" applyFont="1" applyFill="1" applyAlignment="1">
      <alignment/>
    </xf>
    <xf numFmtId="1" fontId="41" fillId="34" borderId="0" xfId="0" applyNumberFormat="1" applyFont="1" applyFill="1" applyAlignment="1">
      <alignment/>
    </xf>
    <xf numFmtId="0" fontId="42" fillId="34" borderId="0" xfId="0" applyFont="1" applyFill="1" applyAlignment="1">
      <alignment horizontal="center"/>
    </xf>
    <xf numFmtId="9" fontId="0" fillId="0" borderId="0" xfId="0" applyNumberFormat="1" applyAlignment="1">
      <alignment/>
    </xf>
    <xf numFmtId="173" fontId="41" fillId="34" borderId="0" xfId="0" applyNumberFormat="1" applyFont="1" applyFill="1" applyAlignment="1">
      <alignment/>
    </xf>
    <xf numFmtId="174" fontId="0" fillId="0" borderId="0" xfId="0" applyNumberFormat="1" applyAlignment="1">
      <alignment/>
    </xf>
    <xf numFmtId="173" fontId="0" fillId="0" borderId="0" xfId="0" applyNumberFormat="1" applyAlignment="1">
      <alignment/>
    </xf>
    <xf numFmtId="0" fontId="3" fillId="33" borderId="0" xfId="0" applyFon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6"/>
  <sheetViews>
    <sheetView tabSelected="1" zoomScalePageLayoutView="0" workbookViewId="0" topLeftCell="A1">
      <selection activeCell="F29" sqref="F29:G29"/>
    </sheetView>
  </sheetViews>
  <sheetFormatPr defaultColWidth="9.140625" defaultRowHeight="12.75"/>
  <cols>
    <col min="1" max="1" width="44.7109375" style="0" customWidth="1"/>
    <col min="2" max="2" width="10.421875" style="0" customWidth="1"/>
    <col min="3" max="3" width="13.00390625" style="0" bestFit="1" customWidth="1"/>
    <col min="4" max="5" width="9.7109375" style="0" customWidth="1"/>
    <col min="6" max="6" width="11.421875" style="0" customWidth="1"/>
    <col min="7" max="7" width="7.140625" style="0" customWidth="1"/>
    <col min="8" max="11" width="5.00390625" style="0" customWidth="1"/>
  </cols>
  <sheetData>
    <row r="1" spans="1:11" ht="20.25">
      <c r="A1" s="18" t="s">
        <v>8</v>
      </c>
      <c r="B1" s="18"/>
      <c r="C1" s="3"/>
      <c r="D1" s="3"/>
      <c r="E1" s="3"/>
      <c r="F1" s="3"/>
      <c r="G1" s="3"/>
      <c r="H1" s="3"/>
      <c r="I1" s="3"/>
      <c r="J1" s="3"/>
      <c r="K1" s="3"/>
    </row>
    <row r="2" spans="1:2" ht="15.75">
      <c r="A2" s="13" t="s">
        <v>4</v>
      </c>
      <c r="B2" s="1"/>
    </row>
    <row r="3" spans="1:2" ht="12.75">
      <c r="A3" s="5" t="s">
        <v>9</v>
      </c>
      <c r="B3" s="10">
        <v>0.3</v>
      </c>
    </row>
    <row r="4" spans="1:2" ht="12.75">
      <c r="A4" s="5" t="s">
        <v>10</v>
      </c>
      <c r="B4" s="10">
        <v>0.7</v>
      </c>
    </row>
    <row r="5" spans="1:2" ht="12.75">
      <c r="A5" s="5" t="s">
        <v>15</v>
      </c>
      <c r="B5" s="10">
        <v>0.4</v>
      </c>
    </row>
    <row r="6" spans="1:2" ht="12.75">
      <c r="A6" s="5" t="s">
        <v>11</v>
      </c>
      <c r="B6" s="15">
        <v>20</v>
      </c>
    </row>
    <row r="7" spans="1:2" ht="12.75">
      <c r="A7" s="5" t="s">
        <v>7</v>
      </c>
      <c r="B7" s="12">
        <v>100</v>
      </c>
    </row>
    <row r="8" spans="1:2" ht="12.75">
      <c r="A8" s="5" t="s">
        <v>13</v>
      </c>
      <c r="B8" s="12">
        <v>250</v>
      </c>
    </row>
    <row r="9" spans="1:2" ht="15.75">
      <c r="A9" s="8" t="s">
        <v>5</v>
      </c>
      <c r="B9" s="1"/>
    </row>
    <row r="10" spans="1:2" ht="12.75">
      <c r="A10" s="5" t="s">
        <v>12</v>
      </c>
      <c r="B10" s="11">
        <v>0</v>
      </c>
    </row>
    <row r="11" spans="1:2" ht="12.75">
      <c r="A11" s="5" t="s">
        <v>14</v>
      </c>
      <c r="B11" s="11">
        <v>0</v>
      </c>
    </row>
    <row r="12" spans="1:3" ht="15.75">
      <c r="A12" s="8" t="s">
        <v>26</v>
      </c>
      <c r="B12" s="2"/>
      <c r="C12" s="9" t="s">
        <v>6</v>
      </c>
    </row>
    <row r="13" spans="1:3" ht="12.75">
      <c r="A13" s="5" t="s">
        <v>16</v>
      </c>
      <c r="B13" s="6">
        <f>B10*B11</f>
        <v>0</v>
      </c>
      <c r="C13">
        <v>375</v>
      </c>
    </row>
    <row r="14" spans="1:3" ht="12.75">
      <c r="A14" s="5" t="s">
        <v>17</v>
      </c>
      <c r="B14" s="6">
        <f>(B10*B11)+B8</f>
        <v>250</v>
      </c>
      <c r="C14">
        <v>625</v>
      </c>
    </row>
    <row r="15" spans="1:3" ht="12.75">
      <c r="A15" s="5" t="s">
        <v>18</v>
      </c>
      <c r="B15" s="6">
        <f>(B10*B11)+B8*B5</f>
        <v>100</v>
      </c>
      <c r="C15">
        <v>475</v>
      </c>
    </row>
    <row r="16" spans="1:3" ht="12.75">
      <c r="A16" s="5" t="s">
        <v>24</v>
      </c>
      <c r="B16" s="7" t="e">
        <f>((B10*B11)+B8*B5)/B11</f>
        <v>#DIV/0!</v>
      </c>
      <c r="C16" s="17">
        <v>19</v>
      </c>
    </row>
    <row r="17" spans="1:3" ht="12.75">
      <c r="A17" s="5" t="s">
        <v>23</v>
      </c>
      <c r="B17" s="7" t="e">
        <f>(((B10*B11)+B8*B5)/B11)/B10-1</f>
        <v>#DIV/0!</v>
      </c>
      <c r="C17" s="14">
        <v>0.2666666666666666</v>
      </c>
    </row>
    <row r="18" spans="1:2" ht="12.75">
      <c r="A18" s="1" t="s">
        <v>3</v>
      </c>
      <c r="B18" s="7"/>
    </row>
    <row r="19" spans="1:3" ht="12.75">
      <c r="A19" s="1" t="s">
        <v>2</v>
      </c>
      <c r="B19" s="7" t="e">
        <f>(((B10*B11)+B8*B5)/B11)*B4</f>
        <v>#DIV/0!</v>
      </c>
      <c r="C19">
        <v>13.299999999999999</v>
      </c>
    </row>
    <row r="20" spans="1:3" ht="12.75">
      <c r="A20" s="5" t="s">
        <v>25</v>
      </c>
      <c r="B20" s="7" t="e">
        <f>B16-((((B10*B11)+B8*B5)/B11)*B4)</f>
        <v>#DIV/0!</v>
      </c>
      <c r="C20" s="16">
        <v>5.700000000000001</v>
      </c>
    </row>
    <row r="21" spans="1:3" ht="12.75">
      <c r="A21" s="1" t="s">
        <v>0</v>
      </c>
      <c r="B21" s="7" t="e">
        <f>(((B10*B11)+B8*B5)/B11)/B6</f>
        <v>#DIV/0!</v>
      </c>
      <c r="C21">
        <v>0.95</v>
      </c>
    </row>
    <row r="22" spans="1:3" ht="12.75">
      <c r="A22" s="1" t="s">
        <v>1</v>
      </c>
      <c r="B22" s="7" t="e">
        <f>B11*((((B10*B11)+B8*B5)/B11)/B6)</f>
        <v>#DIV/0!</v>
      </c>
      <c r="C22">
        <v>23.75</v>
      </c>
    </row>
    <row r="23" spans="1:3" ht="12.75">
      <c r="A23" s="5" t="s">
        <v>22</v>
      </c>
      <c r="B23" s="7" t="e">
        <f>B7+(B11*((((B10*B11)+B8*B5)/B11)/B6))</f>
        <v>#DIV/0!</v>
      </c>
      <c r="C23">
        <v>123.75</v>
      </c>
    </row>
    <row r="24" spans="1:2" ht="12.75">
      <c r="A24" s="5" t="s">
        <v>21</v>
      </c>
      <c r="B24" s="4"/>
    </row>
    <row r="25" spans="1:3" ht="12.75">
      <c r="A25" s="5" t="s">
        <v>19</v>
      </c>
      <c r="B25" s="7" t="e">
        <f>B7/(B7+(B11*((((B10*B11)+B8*B5)/B11)/B6)))</f>
        <v>#DIV/0!</v>
      </c>
      <c r="C25" s="14">
        <v>0.8080808080808081</v>
      </c>
    </row>
    <row r="26" spans="1:3" ht="12.75">
      <c r="A26" s="5" t="s">
        <v>20</v>
      </c>
      <c r="B26" s="7" t="e">
        <f>(B11*((((B10*B11)+B8*B5)/B11)/B6))/(B7+(B11*((((B10*B11)+B8*B5)/B11)/B6)))</f>
        <v>#DIV/0!</v>
      </c>
      <c r="C26" s="14">
        <v>0.1919191919191919</v>
      </c>
    </row>
  </sheetData>
  <sheetProtection/>
  <mergeCells count="1">
    <mergeCell ref="A1:B1"/>
  </mergeCells>
  <printOptions/>
  <pageMargins left="0.75" right="0.75" top="1" bottom="1" header="0.5" footer="0.5"/>
  <pageSetup horizontalDpi="300" verticalDpi="300" orientation="landscape" r:id="rId1"/>
  <ignoredErrors>
    <ignoredError sqref="B16:B17 B19:B23 B25:B26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dcerezo</cp:lastModifiedBy>
  <cp:lastPrinted>2008-07-28T22:13:48Z</cp:lastPrinted>
  <dcterms:created xsi:type="dcterms:W3CDTF">2008-07-28T02:26:50Z</dcterms:created>
  <dcterms:modified xsi:type="dcterms:W3CDTF">2017-03-11T21:29:56Z</dcterms:modified>
  <cp:category/>
  <cp:version/>
  <cp:contentType/>
  <cp:contentStatus/>
</cp:coreProperties>
</file>