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Growth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D12" authorId="0">
      <text>
        <r>
          <rPr>
            <b/>
            <sz val="9"/>
            <color indexed="8"/>
            <rFont val="Tahoma"/>
            <family val="2"/>
          </rPr>
          <t>Inputs from the target are irrelevant</t>
        </r>
        <r>
          <rPr>
            <sz val="11"/>
            <color rgb="FF000000"/>
            <rFont val="Calibri"/>
            <family val="2"/>
          </rPr>
          <t/>
        </r>
      </text>
    </comment>
    <comment ref="C17" authorId="0">
      <text>
        <r>
          <rPr>
            <b/>
            <sz val="9"/>
            <color indexed="8"/>
            <rFont val="Tahoma"/>
            <family val="2"/>
          </rPr>
          <t>Private inputs from the buyer</t>
        </r>
        <r>
          <rPr>
            <sz val="11"/>
            <color rgb="FF000000"/>
            <rFont val="Calibri"/>
            <family val="2"/>
          </rPr>
          <t/>
        </r>
      </text>
    </comment>
    <comment ref="E21" authorId="0">
      <text>
        <r>
          <rPr>
            <b/>
            <sz val="9"/>
            <color indexed="8"/>
            <rFont val="Tahoma"/>
            <family val="2"/>
          </rPr>
          <t>Cells holding formulas</t>
        </r>
        <r>
          <rPr>
            <sz val="11"/>
            <color rgb="FF000000"/>
            <rFont val="Calibri"/>
            <family val="2"/>
          </rPr>
          <t/>
        </r>
      </text>
    </comment>
    <comment ref="F21" authorId="0">
      <text>
        <r>
          <rPr>
            <b/>
            <sz val="9"/>
            <color indexed="8"/>
            <rFont val="Tahoma"/>
            <family val="2"/>
          </rPr>
          <t>Securely computed results</t>
        </r>
        <r>
          <rPr>
            <sz val="11"/>
            <color rgb="FF000000"/>
            <rFont val="Calibri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<sst xmlns="http://schemas.openxmlformats.org/spreadsheetml/2006/main" count="25" uniqueCount="24">
  <si>
    <t>Growth in Accretive Acquisitions</t>
  </si>
  <si>
    <t>Inputs</t>
  </si>
  <si>
    <t>Buyer + Target</t>
  </si>
  <si>
    <t>Buyer</t>
  </si>
  <si>
    <t>Target</t>
  </si>
  <si>
    <t>Unencrypted</t>
  </si>
  <si>
    <t>SECCOMP</t>
  </si>
  <si>
    <t>Before</t>
  </si>
  <si>
    <t>Formulas</t>
  </si>
  <si>
    <t>Characteristics of Firms</t>
  </si>
  <si>
    <t>Number of shares</t>
  </si>
  <si>
    <t>Charge from "step-up"</t>
  </si>
  <si>
    <t>Net Income</t>
  </si>
  <si>
    <t>E.P.S.</t>
  </si>
  <si>
    <t>Current stock price</t>
  </si>
  <si>
    <t>P/E</t>
  </si>
  <si>
    <t>Earnings of Target to Buyer</t>
  </si>
  <si>
    <t>Offer for Target Shares</t>
  </si>
  <si>
    <t>Aggregate</t>
  </si>
  <si>
    <t>Premium</t>
  </si>
  <si>
    <t>Ratio of P/E Paid to P/E of Buyer</t>
  </si>
  <si>
    <t>Resulting Accretion</t>
  </si>
  <si>
    <t>Dollar accretion in Buyer E.P.S.</t>
  </si>
  <si>
    <t>Percentage accretion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</si>
</sst>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 &quot;;&quot; (&quot;0&quot;)&quot;;&quot; -&quot;00&quot; &quot;;@&quot; &quot;"/>
    <numFmt numFmtId="165" formatCode="&quot; $&quot;0&quot; &quot;;&quot; $(&quot;0&quot;)&quot;;&quot; $-&quot;00&quot; &quot;;@&quot; &quot;"/>
    <numFmt numFmtId="166" formatCode="[$$-409]#,##0"/>
    <numFmt numFmtId="167" formatCode="&quot; $&quot;#,##0.00&quot; &quot;;&quot; $(&quot;#,##0.00&quot;)&quot;;&quot; $-&quot;00&quot; &quot;;&quot; &quot;@&quot; &quot;"/>
    <numFmt numFmtId="168" formatCode="#,##0.00&quot; &quot;[$€-C0A]&quot; &quot;;&quot;-&quot;#,##0.00&quot; &quot;[$€-C0A]&quot; &quot;;&quot; -&quot;00&quot; &quot;[$€-C0A]&quot; &quot;;@&quot; &quot;"/>
    <numFmt numFmtId="169" formatCode="[$$-409]#,##0.00"/>
    <numFmt numFmtId="170" formatCode="#,##0.00&quot;   &quot;;&quot;-&quot;#,##0.00&quot;   &quot;;&quot; -&quot;00&quot;   &quot;;@&quot; &quot;"/>
    <numFmt numFmtId="171" formatCode="0.0"/>
    <numFmt numFmtId="172" formatCode="#,##0.00&quot; &quot;[$€-C0A]"/>
    <numFmt numFmtId="173" formatCode="&quot; $&quot;#,##0.00&quot; &quot;;&quot; $(&quot;#,##0.00&quot;)&quot;;&quot; $-&quot;00&quot; &quot;;@&quot; &quot;"/>
    <numFmt numFmtId="174" formatCode="#,##0.00&quot; &quot;[$€-C0A];[Red]&quot;-&quot;#,##0.00&quot; &quot;[$€-C0A]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55"/>
      <name val="Calibri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9"/>
      <color indexed="8"/>
      <name val="Tahoma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sz val="10"/>
      <color indexed="55"/>
      <name val="Arial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sz val="11"/>
      <color rgb="FFFFFFFF"/>
      <name val="Calibri"/>
      <family val="2"/>
    </font>
    <font>
      <sz val="11"/>
      <color rgb="FFBFBFBF"/>
      <name val="Calibri"/>
      <family val="2"/>
    </font>
    <font>
      <b/>
      <sz val="11"/>
      <color rgb="FF000000"/>
      <name val="Calibri"/>
      <family val="2"/>
    </font>
    <font>
      <sz val="10"/>
      <color rgb="FF0000FF"/>
      <name val="Arial"/>
      <family val="2"/>
    </font>
    <font>
      <sz val="10"/>
      <color rgb="FFFFFFFF"/>
      <name val="Arial"/>
      <family val="2"/>
    </font>
    <font>
      <b/>
      <sz val="10"/>
      <color rgb="FFBFBFBF"/>
      <name val="Arial"/>
      <family val="2"/>
    </font>
    <font>
      <b/>
      <u val="single"/>
      <sz val="10"/>
      <color rgb="FFBFBFBF"/>
      <name val="Arial"/>
      <family val="2"/>
    </font>
    <font>
      <sz val="10"/>
      <color rgb="FFBFBFBF"/>
      <name val="Arial"/>
      <family val="2"/>
    </font>
    <font>
      <b/>
      <sz val="14"/>
      <color rgb="FFFF0000"/>
      <name val="Calibri"/>
      <family val="2"/>
    </font>
    <font>
      <b/>
      <sz val="14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868B9"/>
        <bgColor indexed="64"/>
      </patternFill>
    </fill>
    <fill>
      <patternFill patternType="solid">
        <fgColor rgb="FFC1D3E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70" fontId="0" fillId="0" borderId="0" applyFont="0" applyBorder="0" applyProtection="0">
      <alignment/>
    </xf>
    <xf numFmtId="168" fontId="0" fillId="0" borderId="0" applyFont="0" applyBorder="0" applyProtection="0">
      <alignment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Border="0" applyProtection="0">
      <alignment horizontal="center"/>
    </xf>
    <xf numFmtId="0" fontId="40" fillId="0" borderId="0" applyNumberFormat="0" applyBorder="0" applyProtection="0">
      <alignment horizontal="center" textRotation="90"/>
    </xf>
    <xf numFmtId="0" fontId="41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2" fillId="31" borderId="0" applyNumberFormat="0" applyBorder="0" applyAlignment="0" applyProtection="0"/>
    <xf numFmtId="0" fontId="31" fillId="32" borderId="5" applyNumberFormat="0" applyFont="0" applyAlignment="0" applyProtection="0"/>
    <xf numFmtId="9" fontId="0" fillId="0" borderId="0" applyFont="0" applyBorder="0" applyProtection="0">
      <alignment/>
    </xf>
    <xf numFmtId="9" fontId="31" fillId="0" borderId="0" applyFont="0" applyFill="0" applyBorder="0" applyAlignment="0" applyProtection="0"/>
    <xf numFmtId="0" fontId="43" fillId="0" borderId="0" applyNumberFormat="0" applyBorder="0" applyProtection="0">
      <alignment/>
    </xf>
    <xf numFmtId="174" fontId="43" fillId="0" borderId="0" applyBorder="0" applyProtection="0">
      <alignment/>
    </xf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52" fillId="33" borderId="10" xfId="37" applyNumberFormat="1" applyFont="1" applyFill="1" applyBorder="1" applyAlignment="1">
      <alignment/>
    </xf>
    <xf numFmtId="164" fontId="52" fillId="34" borderId="11" xfId="37" applyNumberFormat="1" applyFont="1" applyFill="1" applyBorder="1" applyAlignment="1">
      <alignment/>
    </xf>
    <xf numFmtId="164" fontId="53" fillId="0" borderId="10" xfId="37" applyNumberFormat="1" applyFont="1" applyFill="1" applyBorder="1" applyAlignment="1">
      <alignment/>
    </xf>
    <xf numFmtId="0" fontId="54" fillId="0" borderId="11" xfId="0" applyFont="1" applyBorder="1" applyAlignment="1">
      <alignment/>
    </xf>
    <xf numFmtId="165" fontId="55" fillId="0" borderId="10" xfId="38" applyNumberFormat="1" applyFont="1" applyFill="1" applyBorder="1" applyAlignment="1">
      <alignment/>
    </xf>
    <xf numFmtId="165" fontId="55" fillId="0" borderId="11" xfId="38" applyNumberFormat="1" applyFont="1" applyFill="1" applyBorder="1" applyAlignment="1">
      <alignment/>
    </xf>
    <xf numFmtId="165" fontId="53" fillId="0" borderId="10" xfId="38" applyNumberFormat="1" applyFont="1" applyFill="1" applyBorder="1" applyAlignment="1">
      <alignment/>
    </xf>
    <xf numFmtId="165" fontId="56" fillId="33" borderId="10" xfId="38" applyNumberFormat="1" applyFont="1" applyFill="1" applyBorder="1" applyAlignment="1">
      <alignment/>
    </xf>
    <xf numFmtId="165" fontId="52" fillId="34" borderId="11" xfId="38" applyNumberFormat="1" applyFont="1" applyFill="1" applyBorder="1" applyAlignment="1">
      <alignment/>
    </xf>
    <xf numFmtId="166" fontId="54" fillId="0" borderId="11" xfId="0" applyNumberFormat="1" applyFont="1" applyBorder="1" applyAlignment="1">
      <alignment/>
    </xf>
    <xf numFmtId="167" fontId="52" fillId="33" borderId="10" xfId="38" applyNumberFormat="1" applyFont="1" applyFill="1" applyBorder="1" applyAlignment="1">
      <alignment/>
    </xf>
    <xf numFmtId="168" fontId="52" fillId="34" borderId="11" xfId="38" applyFont="1" applyFill="1" applyBorder="1" applyAlignment="1">
      <alignment/>
    </xf>
    <xf numFmtId="168" fontId="53" fillId="0" borderId="10" xfId="38" applyFont="1" applyFill="1" applyBorder="1" applyAlignment="1">
      <alignment/>
    </xf>
    <xf numFmtId="169" fontId="54" fillId="0" borderId="11" xfId="0" applyNumberFormat="1" applyFont="1" applyBorder="1" applyAlignment="1">
      <alignment/>
    </xf>
    <xf numFmtId="170" fontId="52" fillId="33" borderId="10" xfId="37" applyFont="1" applyFill="1" applyBorder="1" applyAlignment="1">
      <alignment/>
    </xf>
    <xf numFmtId="170" fontId="52" fillId="34" borderId="11" xfId="37" applyFont="1" applyFill="1" applyBorder="1" applyAlignment="1">
      <alignment/>
    </xf>
    <xf numFmtId="170" fontId="53" fillId="0" borderId="10" xfId="37" applyFont="1" applyFill="1" applyBorder="1" applyAlignment="1">
      <alignment/>
    </xf>
    <xf numFmtId="2" fontId="54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171" fontId="52" fillId="34" borderId="11" xfId="0" applyNumberFormat="1" applyFont="1" applyFill="1" applyBorder="1" applyAlignment="1">
      <alignment/>
    </xf>
    <xf numFmtId="0" fontId="53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0" fillId="0" borderId="0" xfId="0" applyAlignment="1">
      <alignment horizontal="left"/>
    </xf>
    <xf numFmtId="172" fontId="53" fillId="0" borderId="10" xfId="38" applyNumberFormat="1" applyFont="1" applyFill="1" applyBorder="1" applyAlignment="1">
      <alignment/>
    </xf>
    <xf numFmtId="167" fontId="54" fillId="0" borderId="11" xfId="0" applyNumberFormat="1" applyFont="1" applyBorder="1" applyAlignment="1">
      <alignment/>
    </xf>
    <xf numFmtId="9" fontId="53" fillId="0" borderId="10" xfId="57" applyFont="1" applyFill="1" applyBorder="1" applyAlignment="1">
      <alignment/>
    </xf>
    <xf numFmtId="9" fontId="54" fillId="0" borderId="11" xfId="0" applyNumberFormat="1" applyFont="1" applyBorder="1" applyAlignment="1">
      <alignment/>
    </xf>
    <xf numFmtId="0" fontId="52" fillId="33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173" fontId="53" fillId="0" borderId="10" xfId="0" applyNumberFormat="1" applyFont="1" applyBorder="1" applyAlignment="1">
      <alignment/>
    </xf>
    <xf numFmtId="173" fontId="54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9" fontId="53" fillId="0" borderId="14" xfId="57" applyFont="1" applyFill="1" applyBorder="1" applyAlignment="1">
      <alignment/>
    </xf>
    <xf numFmtId="9" fontId="60" fillId="0" borderId="16" xfId="0" applyNumberFormat="1" applyFont="1" applyBorder="1" applyAlignment="1">
      <alignment/>
    </xf>
    <xf numFmtId="0" fontId="61" fillId="0" borderId="0" xfId="0" applyFont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" xfId="37"/>
    <cellStyle name="Currency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eading" xfId="48"/>
    <cellStyle name="Heading1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Percent" xfId="58"/>
    <cellStyle name="Result" xfId="59"/>
    <cellStyle name="Result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30.00390625" style="0" customWidth="1"/>
    <col min="3" max="4" width="7.421875" style="0" bestFit="1" customWidth="1"/>
    <col min="5" max="5" width="12.421875" style="0" customWidth="1"/>
    <col min="6" max="6" width="9.7109375" style="0" bestFit="1" customWidth="1"/>
    <col min="7" max="7" width="9.140625" style="0" customWidth="1"/>
  </cols>
  <sheetData>
    <row r="1" spans="2:5" ht="18.75">
      <c r="B1" s="48" t="s">
        <v>0</v>
      </c>
      <c r="C1" s="48"/>
      <c r="D1" s="48"/>
      <c r="E1" s="48"/>
    </row>
    <row r="2" spans="3:6" ht="15">
      <c r="C2" s="49" t="s">
        <v>1</v>
      </c>
      <c r="D2" s="49"/>
      <c r="E2" s="50" t="s">
        <v>2</v>
      </c>
      <c r="F2" s="50"/>
    </row>
    <row r="3" spans="3:6" ht="15">
      <c r="C3" s="1" t="s">
        <v>3</v>
      </c>
      <c r="D3" s="2" t="s">
        <v>4</v>
      </c>
      <c r="E3" s="3" t="s">
        <v>5</v>
      </c>
      <c r="F3" s="51" t="s">
        <v>6</v>
      </c>
    </row>
    <row r="4" spans="3:6" ht="15">
      <c r="C4" s="4" t="s">
        <v>7</v>
      </c>
      <c r="D4" s="5" t="s">
        <v>7</v>
      </c>
      <c r="E4" s="6" t="s">
        <v>8</v>
      </c>
      <c r="F4" s="51"/>
    </row>
    <row r="5" spans="2:6" ht="15">
      <c r="B5" s="7" t="s">
        <v>9</v>
      </c>
      <c r="C5" s="8"/>
      <c r="D5" s="9"/>
      <c r="E5" s="8"/>
      <c r="F5" s="10"/>
    </row>
    <row r="6" spans="1:6" ht="15">
      <c r="A6">
        <v>1</v>
      </c>
      <c r="B6" t="s">
        <v>10</v>
      </c>
      <c r="C6" s="11">
        <v>2000</v>
      </c>
      <c r="D6" s="12">
        <v>1</v>
      </c>
      <c r="E6" s="13">
        <f>C6+(((C17*C11*(D8/D6))/(C11*(C8/C6)))*D6)</f>
        <v>2000.8</v>
      </c>
      <c r="F6" s="14">
        <v>3200</v>
      </c>
    </row>
    <row r="7" spans="1:6" ht="15">
      <c r="A7">
        <f aca="true" t="shared" si="0" ref="A7:A12">A6+1</f>
        <v>2</v>
      </c>
      <c r="B7" t="s">
        <v>11</v>
      </c>
      <c r="C7" s="15"/>
      <c r="D7" s="16"/>
      <c r="E7" s="17">
        <v>-50</v>
      </c>
      <c r="F7" s="14"/>
    </row>
    <row r="8" spans="1:6" ht="15">
      <c r="A8">
        <f t="shared" si="0"/>
        <v>3</v>
      </c>
      <c r="B8" t="s">
        <v>12</v>
      </c>
      <c r="C8" s="18">
        <v>1500</v>
      </c>
      <c r="D8" s="19">
        <v>1</v>
      </c>
      <c r="E8" s="17">
        <f>$C$8+$D$8+E7</f>
        <v>1451</v>
      </c>
      <c r="F8" s="20">
        <v>2950</v>
      </c>
    </row>
    <row r="9" spans="1:6" ht="15">
      <c r="A9">
        <f t="shared" si="0"/>
        <v>4</v>
      </c>
      <c r="B9" t="s">
        <v>13</v>
      </c>
      <c r="C9" s="21">
        <f>C8/C6</f>
        <v>0.75</v>
      </c>
      <c r="D9" s="22">
        <v>1</v>
      </c>
      <c r="E9" s="23">
        <f>($C$8+$D$8+E7)/(C6+(((C17*C11*$D$9)/C10)*D6))</f>
        <v>0.7252099160335865</v>
      </c>
      <c r="F9" s="24">
        <v>0.78</v>
      </c>
    </row>
    <row r="10" spans="1:6" ht="15">
      <c r="A10">
        <f t="shared" si="0"/>
        <v>5</v>
      </c>
      <c r="B10" t="s">
        <v>14</v>
      </c>
      <c r="C10" s="21">
        <f>C11*C9</f>
        <v>15</v>
      </c>
      <c r="D10" s="22">
        <v>1</v>
      </c>
      <c r="E10" s="23">
        <f>E9*E11</f>
        <v>8.70251899240304</v>
      </c>
      <c r="F10" s="24">
        <v>9.32</v>
      </c>
    </row>
    <row r="11" spans="1:6" ht="15">
      <c r="A11">
        <f t="shared" si="0"/>
        <v>6</v>
      </c>
      <c r="B11" t="s">
        <v>15</v>
      </c>
      <c r="C11" s="25">
        <v>20</v>
      </c>
      <c r="D11" s="26">
        <v>1</v>
      </c>
      <c r="E11" s="27">
        <f>(C17)*$C$11</f>
        <v>12</v>
      </c>
      <c r="F11" s="28">
        <v>12</v>
      </c>
    </row>
    <row r="12" spans="1:6" ht="15">
      <c r="A12">
        <f t="shared" si="0"/>
        <v>7</v>
      </c>
      <c r="B12" t="s">
        <v>16</v>
      </c>
      <c r="C12" s="29"/>
      <c r="D12" s="30">
        <v>1</v>
      </c>
      <c r="E12" s="31"/>
      <c r="F12" s="14"/>
    </row>
    <row r="13" spans="3:6" ht="15">
      <c r="C13" s="29"/>
      <c r="D13" s="10"/>
      <c r="E13" s="32"/>
      <c r="F13" s="14"/>
    </row>
    <row r="14" spans="2:6" ht="15">
      <c r="B14" s="7" t="s">
        <v>17</v>
      </c>
      <c r="C14" s="29"/>
      <c r="D14" s="10"/>
      <c r="E14" s="33"/>
      <c r="F14" s="14"/>
    </row>
    <row r="15" spans="1:6" ht="15">
      <c r="A15">
        <f>A12+1</f>
        <v>8</v>
      </c>
      <c r="B15" s="34" t="s">
        <v>18</v>
      </c>
      <c r="C15" s="29"/>
      <c r="D15" s="10"/>
      <c r="E15" s="35">
        <f>C17*C11*$D$9</f>
        <v>12</v>
      </c>
      <c r="F15" s="36">
        <v>18</v>
      </c>
    </row>
    <row r="16" spans="1:6" ht="15">
      <c r="A16">
        <f>A15+1</f>
        <v>9</v>
      </c>
      <c r="B16" s="34" t="s">
        <v>19</v>
      </c>
      <c r="C16" s="29"/>
      <c r="D16" s="10"/>
      <c r="E16" s="37">
        <f>(E15/D10)-1</f>
        <v>11</v>
      </c>
      <c r="F16" s="38">
        <v>0.06</v>
      </c>
    </row>
    <row r="17" spans="1:6" ht="15">
      <c r="A17">
        <f>A16+1</f>
        <v>10</v>
      </c>
      <c r="B17" t="s">
        <v>20</v>
      </c>
      <c r="C17" s="39">
        <v>0.6</v>
      </c>
      <c r="D17" s="10"/>
      <c r="E17" s="40"/>
      <c r="F17" s="14"/>
    </row>
    <row r="18" spans="3:6" ht="15">
      <c r="C18" s="29"/>
      <c r="D18" s="10"/>
      <c r="E18" s="41"/>
      <c r="F18" s="14"/>
    </row>
    <row r="19" spans="2:6" ht="15">
      <c r="B19" s="7" t="s">
        <v>21</v>
      </c>
      <c r="C19" s="29"/>
      <c r="D19" s="10"/>
      <c r="E19" s="41"/>
      <c r="F19" s="14"/>
    </row>
    <row r="20" spans="1:6" ht="15.75" thickBot="1">
      <c r="A20">
        <f>A17+1</f>
        <v>11</v>
      </c>
      <c r="B20" t="s">
        <v>22</v>
      </c>
      <c r="C20" s="29"/>
      <c r="D20" s="10"/>
      <c r="E20" s="42">
        <f>E9-$C$9</f>
        <v>-0.024790083966413468</v>
      </c>
      <c r="F20" s="43">
        <v>0.03</v>
      </c>
    </row>
    <row r="21" spans="1:6" ht="20.25" thickBot="1" thickTop="1">
      <c r="A21">
        <f>A20+1</f>
        <v>12</v>
      </c>
      <c r="B21" t="s">
        <v>23</v>
      </c>
      <c r="C21" s="44"/>
      <c r="D21" s="45"/>
      <c r="E21" s="46">
        <f>((($C$8+$D$8+E7)/(C6+(((C17*C11*(D8/D6))/(C11*(C8/C6)))*D6)))/(C8/C6))-1</f>
        <v>-0.03305344528855125</v>
      </c>
      <c r="F21" s="47">
        <v>0.23</v>
      </c>
    </row>
    <row r="22" ht="15.75" thickTop="1"/>
  </sheetData>
  <sheetProtection/>
  <mergeCells count="4">
    <mergeCell ref="B1:E1"/>
    <mergeCell ref="C2:D2"/>
    <mergeCell ref="E2:F2"/>
    <mergeCell ref="F3:F4"/>
  </mergeCells>
  <printOptions/>
  <pageMargins left="0.7000000000000001" right="0.7000000000000001" top="0.75" bottom="0.75" header="0.30000000000000004" footer="0.30000000000000004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dcerezo</dc:creator>
  <cp:keywords/>
  <dc:description/>
  <cp:lastModifiedBy>Usuario</cp:lastModifiedBy>
  <dcterms:created xsi:type="dcterms:W3CDTF">2016-10-31T13:45:03Z</dcterms:created>
  <dcterms:modified xsi:type="dcterms:W3CDTF">2017-02-07T14:43:16Z</dcterms:modified>
  <cp:category/>
  <cp:version/>
  <cp:contentType/>
  <cp:contentStatus/>
  <cp:revision>6</cp:revision>
</cp:coreProperties>
</file>